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20" tabRatio="624" activeTab="0"/>
  </bookViews>
  <sheets>
    <sheet name="Форма ТЭЗ" sheetId="1" r:id="rId1"/>
  </sheets>
  <definedNames/>
  <calcPr fullCalcOnLoad="1"/>
</workbook>
</file>

<file path=xl/sharedStrings.xml><?xml version="1.0" encoding="utf-8"?>
<sst xmlns="http://schemas.openxmlformats.org/spreadsheetml/2006/main" count="85" uniqueCount="67">
  <si>
    <t>Количество</t>
  </si>
  <si>
    <t>Наименование работ</t>
  </si>
  <si>
    <t>№ п/п</t>
  </si>
  <si>
    <t>Чистка внутреннего блока</t>
  </si>
  <si>
    <t>Устранение утечки фреона пайкой</t>
  </si>
  <si>
    <t xml:space="preserve">Замена компрессора </t>
  </si>
  <si>
    <t>Замена компрессора</t>
  </si>
  <si>
    <t>Вакуумирование системы</t>
  </si>
  <si>
    <t>Ремонт / замена эл. платы</t>
  </si>
  <si>
    <t>Замена крыльчатки вентилятора наружного/внутреннего блока</t>
  </si>
  <si>
    <t>Замена дренажной помпы</t>
  </si>
  <si>
    <t>Замена датчика температуры</t>
  </si>
  <si>
    <t>Чистка наружного блока (сухая)</t>
  </si>
  <si>
    <t>Чистка наружного блока (мойкой высокого давления)</t>
  </si>
  <si>
    <t>Техническое обслуживание и ремонтные работы по заявкам</t>
  </si>
  <si>
    <t>м.пог.</t>
  </si>
  <si>
    <t>шт.</t>
  </si>
  <si>
    <t>Дополнительная длинна трассы</t>
  </si>
  <si>
    <t xml:space="preserve">Дополнительное отверстие в стене </t>
  </si>
  <si>
    <t>Техническое обслуживание настенного кондиционера</t>
  </si>
  <si>
    <t>Техническое обслуживание кассетного кондиционера</t>
  </si>
  <si>
    <t xml:space="preserve"> до 2,5 кВт (включительно)</t>
  </si>
  <si>
    <t xml:space="preserve">Заправка системы, включая хладогент до 1 кг хладагентом R-22 </t>
  </si>
  <si>
    <t xml:space="preserve">Заправка системы, включая хладогент до 1 кг хладагентом R-407 </t>
  </si>
  <si>
    <t xml:space="preserve">Заправка системы, включая хладогент до 1 кг хладагентом R-410 </t>
  </si>
  <si>
    <t>Ремонт дренажной системы без замены помпы</t>
  </si>
  <si>
    <t>Замена электродвигателя вентилятора наружного/внутреннего блока</t>
  </si>
  <si>
    <t>Замена ТРВ</t>
  </si>
  <si>
    <t>Замена фильтров</t>
  </si>
  <si>
    <t>Мелкий ремонт электромеханической или механической части на месте</t>
  </si>
  <si>
    <t>Развальцовка, вальцовка, перевальцовка трубы 1/4", 3/8", 1/2", 5/8"</t>
  </si>
  <si>
    <t>Диагностика кондиционера мульти сплит-системы (с коэффициентом 1,8 за каждый следующий внутренний блок)</t>
  </si>
  <si>
    <t xml:space="preserve">Прямой монтаж – длинна трассы до 4 м.
Высота монтажа нар.блока до 2 м., либо под окно.
Пробивка отверстия, электроподключение – до 4 м.
</t>
  </si>
  <si>
    <t>Монтаж защитного ограждения, или козырька</t>
  </si>
  <si>
    <t>Снятие и повторный монтаж внутреннего блока</t>
  </si>
  <si>
    <t>от 2,6 до 5 КВт (включительно)</t>
  </si>
  <si>
    <t>от 5,1 до 9,2 кВт</t>
  </si>
  <si>
    <t>от 3,2 до 5 кВт  (включительно)</t>
  </si>
  <si>
    <t xml:space="preserve">Снятие и повторный монтаж внешнего блока </t>
  </si>
  <si>
    <t>(1,3-3,1 кВт)</t>
  </si>
  <si>
    <t>(3,2-6,2 кВт)</t>
  </si>
  <si>
    <t>(6,3-9,2 кВт)</t>
  </si>
  <si>
    <t xml:space="preserve">Демонтаж внутреннего блока мощностью </t>
  </si>
  <si>
    <t>свыше 3,2 кВт</t>
  </si>
  <si>
    <t xml:space="preserve">Демонтаж внутреннего блока </t>
  </si>
  <si>
    <t xml:space="preserve">Демонтаж внешнего блока </t>
  </si>
  <si>
    <t>Демонтаж внешнего блока</t>
  </si>
  <si>
    <t xml:space="preserve"> (3,2-6,2 кВт)</t>
  </si>
  <si>
    <t xml:space="preserve"> (6,3-9,2 кВт)</t>
  </si>
  <si>
    <t xml:space="preserve">Монтаж сплит-системы настенного типа  включая расходные материалы-кронштейны, медная трубка, теплоизоляция трубки, межблочное питание, каб.канал, дренажный шланг, анкера и саморезы  (включая электроподключение к сети и запуск) </t>
  </si>
  <si>
    <t>от 1,3-2,7 (включительно) кВт</t>
  </si>
  <si>
    <t xml:space="preserve">Монтаж сплит-системы настенного типа  включая расходные материалы-кронштейны, медная трубка, теплоизоляция трубки, межблочное питание, каб.канал, дренажный шланг, анкера и саморезы (включая электроподключение к сети и запуск) </t>
  </si>
  <si>
    <t>от 2,7-4,5 (включительно) кВт</t>
  </si>
  <si>
    <t xml:space="preserve">Монтаж сплит-системы  включая расходные материалы-кронштейны, медная трубка, теплоизоляция трубки, межблочное питание, каб.канал, дренажный шланг, анкера и саморезы  (включая электроподключение к сети и запуск) </t>
  </si>
  <si>
    <t>от 4,5-7,6 (включительно) кВт</t>
  </si>
  <si>
    <t>свыше 7,6 кВт (включительно) кВт</t>
  </si>
  <si>
    <t>Примечания</t>
  </si>
  <si>
    <t xml:space="preserve">Электроподключение </t>
  </si>
  <si>
    <t>Дополнительно</t>
  </si>
  <si>
    <t>Мощность сплит системы кондиционирования</t>
  </si>
  <si>
    <t>Прейскурант на ремонт и техническое обслуживание кондиционеров</t>
  </si>
  <si>
    <t>Выезд мастера</t>
  </si>
  <si>
    <t>Работы, на которые отсутствуют нормы в Прейскуранте, оплачиваются из расчета 750 руб/час</t>
  </si>
  <si>
    <t>Цена работ (с НДС 20%)</t>
  </si>
  <si>
    <t>ИП КАЦМАН ВЯЧЕСЛАВ ЕВЕЛЬЕВИЧ</t>
  </si>
  <si>
    <t>Утверждаю ______________Кацман В.Е.</t>
  </si>
  <si>
    <t>2022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</si>
</sst>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;[Red]0.00"/>
    <numFmt numFmtId="179" formatCode="#,##0.00\ &quot;₽&quot;;[Red]#,##0.00\ &quot;₽&quot;"/>
  </numFmts>
  <fonts count="48">
    <font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8"/>
      <name val="Times New Roman"/>
      <family val="1"/>
    </font>
    <font>
      <b/>
      <sz val="10"/>
      <name val="Arial"/>
      <family val="2"/>
    </font>
    <font>
      <sz val="16"/>
      <name val="Calibri"/>
      <family val="2"/>
    </font>
    <font>
      <b/>
      <u val="single"/>
      <sz val="2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33" applyFont="1" applyFill="1" applyBorder="1" applyAlignment="1">
      <alignment horizontal="left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33" applyFont="1" applyFill="1" applyBorder="1" applyAlignment="1">
      <alignment horizontal="center" vertical="center" wrapText="1"/>
      <protection/>
    </xf>
    <xf numFmtId="0" fontId="4" fillId="0" borderId="13" xfId="33" applyFont="1" applyFill="1" applyBorder="1" applyAlignment="1">
      <alignment horizontal="left" vertical="center" wrapText="1"/>
      <protection/>
    </xf>
    <xf numFmtId="0" fontId="4" fillId="0" borderId="13" xfId="33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44" fontId="0" fillId="0" borderId="0" xfId="45" applyFill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178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33" applyFont="1" applyFill="1" applyBorder="1" applyAlignment="1">
      <alignment horizontal="left" vertical="center" wrapText="1"/>
      <protection/>
    </xf>
    <xf numFmtId="0" fontId="4" fillId="0" borderId="11" xfId="33" applyFont="1" applyFill="1" applyBorder="1" applyAlignment="1">
      <alignment horizontal="left" vertical="center" wrapText="1"/>
      <protection/>
    </xf>
    <xf numFmtId="178" fontId="4" fillId="0" borderId="17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2" fontId="4" fillId="0" borderId="21" xfId="33" applyNumberFormat="1" applyFont="1" applyFill="1" applyBorder="1" applyAlignment="1">
      <alignment horizontal="center" vertical="center" wrapText="1"/>
      <protection/>
    </xf>
    <xf numFmtId="2" fontId="4" fillId="0" borderId="17" xfId="33" applyNumberFormat="1" applyFont="1" applyFill="1" applyBorder="1" applyAlignment="1">
      <alignment horizontal="center" vertical="center" wrapText="1"/>
      <protection/>
    </xf>
    <xf numFmtId="178" fontId="4" fillId="0" borderId="22" xfId="0" applyNumberFormat="1" applyFont="1" applyBorder="1" applyAlignment="1">
      <alignment horizontal="center" vertical="center" wrapText="1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178" fontId="4" fillId="0" borderId="18" xfId="0" applyNumberFormat="1" applyFont="1" applyBorder="1" applyAlignment="1">
      <alignment horizontal="center" vertical="center" wrapText="1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9" fontId="5" fillId="0" borderId="27" xfId="33" applyNumberFormat="1" applyFont="1" applyFill="1" applyBorder="1" applyAlignment="1">
      <alignment horizontal="center" vertical="center"/>
      <protection/>
    </xf>
    <xf numFmtId="0" fontId="4" fillId="0" borderId="24" xfId="0" applyFont="1" applyFill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28" xfId="0" applyFont="1" applyBorder="1" applyAlignment="1">
      <alignment vertical="center"/>
    </xf>
    <xf numFmtId="0" fontId="3" fillId="0" borderId="0" xfId="0" applyFont="1" applyFill="1" applyAlignment="1">
      <alignment horizontal="right"/>
    </xf>
    <xf numFmtId="0" fontId="4" fillId="0" borderId="29" xfId="0" applyFont="1" applyFill="1" applyBorder="1" applyAlignment="1">
      <alignment horizontal="center" vertical="center"/>
    </xf>
    <xf numFmtId="44" fontId="0" fillId="0" borderId="0" xfId="45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="90" zoomScaleNormal="90" zoomScalePageLayoutView="0" workbookViewId="0" topLeftCell="A1">
      <selection activeCell="M14" sqref="M14"/>
    </sheetView>
  </sheetViews>
  <sheetFormatPr defaultColWidth="7.8515625" defaultRowHeight="12.75"/>
  <cols>
    <col min="1" max="1" width="4.57421875" style="3" customWidth="1"/>
    <col min="2" max="2" width="29.421875" style="2" customWidth="1"/>
    <col min="3" max="3" width="17.57421875" style="2" customWidth="1"/>
    <col min="4" max="4" width="11.28125" style="2" customWidth="1"/>
    <col min="5" max="5" width="11.00390625" style="2" customWidth="1"/>
    <col min="6" max="6" width="20.140625" style="2" customWidth="1"/>
    <col min="7" max="16384" width="7.8515625" style="2" customWidth="1"/>
  </cols>
  <sheetData>
    <row r="1" spans="2:6" ht="33.75">
      <c r="B1" s="59" t="s">
        <v>64</v>
      </c>
      <c r="C1" s="59"/>
      <c r="D1" s="59"/>
      <c r="E1" s="59"/>
      <c r="F1" s="59"/>
    </row>
    <row r="2" spans="1:6" ht="21">
      <c r="A2" s="58" t="s">
        <v>60</v>
      </c>
      <c r="B2" s="58"/>
      <c r="C2" s="58"/>
      <c r="D2" s="58"/>
      <c r="E2" s="58"/>
      <c r="F2" s="58"/>
    </row>
    <row r="3" spans="5:6" ht="12">
      <c r="E3" s="60" t="s">
        <v>65</v>
      </c>
      <c r="F3" s="60"/>
    </row>
    <row r="4" ht="12">
      <c r="F4" s="52" t="s">
        <v>66</v>
      </c>
    </row>
    <row r="5" ht="12.75" thickBot="1"/>
    <row r="6" spans="1:6" s="6" customFormat="1" ht="11.25" customHeight="1" thickBot="1">
      <c r="A6" s="55" t="s">
        <v>14</v>
      </c>
      <c r="B6" s="56"/>
      <c r="C6" s="56"/>
      <c r="D6" s="56"/>
      <c r="E6" s="56"/>
      <c r="F6" s="57"/>
    </row>
    <row r="7" spans="1:6" s="6" customFormat="1" ht="27.75" customHeight="1" thickBot="1">
      <c r="A7" s="17" t="s">
        <v>2</v>
      </c>
      <c r="B7" s="18" t="s">
        <v>1</v>
      </c>
      <c r="C7" s="19" t="s">
        <v>59</v>
      </c>
      <c r="D7" s="19" t="s">
        <v>0</v>
      </c>
      <c r="E7" s="19" t="s">
        <v>63</v>
      </c>
      <c r="F7" s="19" t="s">
        <v>56</v>
      </c>
    </row>
    <row r="8" spans="1:6" s="6" customFormat="1" ht="14.25" customHeight="1">
      <c r="A8" s="22">
        <v>1</v>
      </c>
      <c r="B8" s="33" t="s">
        <v>19</v>
      </c>
      <c r="C8" s="20" t="s">
        <v>21</v>
      </c>
      <c r="D8" s="21">
        <v>1</v>
      </c>
      <c r="E8" s="39">
        <f>1200*1.3</f>
        <v>1560</v>
      </c>
      <c r="F8" s="42"/>
    </row>
    <row r="9" spans="1:6" s="6" customFormat="1" ht="12.75" customHeight="1">
      <c r="A9" s="22">
        <v>2</v>
      </c>
      <c r="B9" s="11" t="s">
        <v>19</v>
      </c>
      <c r="C9" s="11" t="s">
        <v>35</v>
      </c>
      <c r="D9" s="12">
        <v>1</v>
      </c>
      <c r="E9" s="40">
        <f>1500*1.3</f>
        <v>1950</v>
      </c>
      <c r="F9" s="43"/>
    </row>
    <row r="10" spans="1:6" s="6" customFormat="1" ht="14.25" customHeight="1">
      <c r="A10" s="22">
        <v>3</v>
      </c>
      <c r="B10" s="34" t="s">
        <v>19</v>
      </c>
      <c r="C10" s="11" t="s">
        <v>36</v>
      </c>
      <c r="D10" s="12">
        <v>1</v>
      </c>
      <c r="E10" s="40">
        <f>2000*1.3</f>
        <v>2600</v>
      </c>
      <c r="F10" s="43"/>
    </row>
    <row r="11" spans="1:6" s="1" customFormat="1" ht="28.5" customHeight="1">
      <c r="A11" s="22">
        <v>4</v>
      </c>
      <c r="B11" s="11" t="s">
        <v>20</v>
      </c>
      <c r="C11" s="11" t="s">
        <v>37</v>
      </c>
      <c r="D11" s="12">
        <v>1</v>
      </c>
      <c r="E11" s="40">
        <f>2000*1.3</f>
        <v>2600</v>
      </c>
      <c r="F11" s="43"/>
    </row>
    <row r="12" spans="1:6" ht="28.5" customHeight="1">
      <c r="A12" s="22">
        <v>5</v>
      </c>
      <c r="B12" s="11" t="s">
        <v>20</v>
      </c>
      <c r="C12" s="11" t="s">
        <v>36</v>
      </c>
      <c r="D12" s="13">
        <v>1</v>
      </c>
      <c r="E12" s="40">
        <f>2600*1.3</f>
        <v>3380</v>
      </c>
      <c r="F12" s="43"/>
    </row>
    <row r="13" spans="1:6" s="4" customFormat="1" ht="41.25" customHeight="1">
      <c r="A13" s="22">
        <v>6</v>
      </c>
      <c r="B13" s="14" t="s">
        <v>22</v>
      </c>
      <c r="C13" s="15"/>
      <c r="D13" s="16">
        <v>1</v>
      </c>
      <c r="E13" s="41">
        <f>800*1.3</f>
        <v>1040</v>
      </c>
      <c r="F13" s="43"/>
    </row>
    <row r="14" spans="1:6" s="5" customFormat="1" ht="38.25">
      <c r="A14" s="22">
        <v>7</v>
      </c>
      <c r="B14" s="14" t="s">
        <v>23</v>
      </c>
      <c r="C14" s="15"/>
      <c r="D14" s="16">
        <v>1</v>
      </c>
      <c r="E14" s="41">
        <f>1100*1.3</f>
        <v>1430</v>
      </c>
      <c r="F14" s="43"/>
    </row>
    <row r="15" spans="1:6" s="5" customFormat="1" ht="51.75" customHeight="1">
      <c r="A15" s="22">
        <v>8</v>
      </c>
      <c r="B15" s="14" t="s">
        <v>24</v>
      </c>
      <c r="C15" s="15"/>
      <c r="D15" s="16">
        <v>1</v>
      </c>
      <c r="E15" s="41">
        <f>1200*1.3</f>
        <v>1560</v>
      </c>
      <c r="F15" s="43"/>
    </row>
    <row r="16" spans="1:6" s="5" customFormat="1" ht="26.25" customHeight="1">
      <c r="A16" s="22">
        <v>9</v>
      </c>
      <c r="B16" s="8" t="s">
        <v>3</v>
      </c>
      <c r="C16" s="9"/>
      <c r="D16" s="10">
        <v>1</v>
      </c>
      <c r="E16" s="35">
        <f>400*1.3</f>
        <v>520</v>
      </c>
      <c r="F16" s="43"/>
    </row>
    <row r="17" spans="1:6" s="5" customFormat="1" ht="21.75" customHeight="1">
      <c r="A17" s="22">
        <v>10</v>
      </c>
      <c r="B17" s="8" t="s">
        <v>12</v>
      </c>
      <c r="C17" s="9"/>
      <c r="D17" s="10">
        <v>1</v>
      </c>
      <c r="E17" s="35">
        <f>500*1.3</f>
        <v>650</v>
      </c>
      <c r="F17" s="43"/>
    </row>
    <row r="18" spans="1:6" s="5" customFormat="1" ht="25.5">
      <c r="A18" s="22">
        <v>11</v>
      </c>
      <c r="B18" s="8" t="s">
        <v>13</v>
      </c>
      <c r="C18" s="9"/>
      <c r="D18" s="10">
        <v>1</v>
      </c>
      <c r="E18" s="35">
        <f>700*1.3</f>
        <v>910</v>
      </c>
      <c r="F18" s="43"/>
    </row>
    <row r="19" spans="1:6" s="5" customFormat="1" ht="30" customHeight="1">
      <c r="A19" s="22">
        <v>12</v>
      </c>
      <c r="B19" s="8" t="s">
        <v>31</v>
      </c>
      <c r="C19" s="9"/>
      <c r="D19" s="10">
        <v>1</v>
      </c>
      <c r="E19" s="35">
        <f>300*1.3</f>
        <v>390</v>
      </c>
      <c r="F19" s="43"/>
    </row>
    <row r="20" spans="1:6" s="5" customFormat="1" ht="15">
      <c r="A20" s="22">
        <v>13</v>
      </c>
      <c r="B20" s="8" t="s">
        <v>4</v>
      </c>
      <c r="C20" s="9"/>
      <c r="D20" s="10">
        <v>1</v>
      </c>
      <c r="E20" s="35">
        <f>500*1.3</f>
        <v>650</v>
      </c>
      <c r="F20" s="43"/>
    </row>
    <row r="21" spans="1:6" s="5" customFormat="1" ht="25.5" customHeight="1">
      <c r="A21" s="22">
        <v>14</v>
      </c>
      <c r="B21" s="8" t="s">
        <v>28</v>
      </c>
      <c r="C21" s="9"/>
      <c r="D21" s="10">
        <v>1</v>
      </c>
      <c r="E21" s="35">
        <f>400*1.3</f>
        <v>520</v>
      </c>
      <c r="F21" s="43"/>
    </row>
    <row r="22" spans="1:6" s="5" customFormat="1" ht="13.5" customHeight="1">
      <c r="A22" s="22">
        <v>15</v>
      </c>
      <c r="B22" s="8" t="s">
        <v>26</v>
      </c>
      <c r="C22" s="23"/>
      <c r="D22" s="10">
        <v>1</v>
      </c>
      <c r="E22" s="35">
        <f>1000*1.3</f>
        <v>1300</v>
      </c>
      <c r="F22" s="43"/>
    </row>
    <row r="23" spans="1:6" s="5" customFormat="1" ht="31.5" customHeight="1">
      <c r="A23" s="22">
        <v>16</v>
      </c>
      <c r="B23" s="8" t="s">
        <v>5</v>
      </c>
      <c r="C23" s="11" t="s">
        <v>21</v>
      </c>
      <c r="D23" s="10">
        <v>1</v>
      </c>
      <c r="E23" s="35">
        <f>2500*1.3</f>
        <v>3250</v>
      </c>
      <c r="F23" s="43"/>
    </row>
    <row r="24" spans="1:6" s="5" customFormat="1" ht="29.25" customHeight="1">
      <c r="A24" s="22">
        <v>17</v>
      </c>
      <c r="B24" s="8" t="s">
        <v>6</v>
      </c>
      <c r="C24" s="11" t="s">
        <v>35</v>
      </c>
      <c r="D24" s="10">
        <v>1</v>
      </c>
      <c r="E24" s="35">
        <f>3000*1.3</f>
        <v>3900</v>
      </c>
      <c r="F24" s="43"/>
    </row>
    <row r="25" spans="1:6" s="5" customFormat="1" ht="12.75">
      <c r="A25" s="22">
        <v>18</v>
      </c>
      <c r="B25" s="8" t="s">
        <v>6</v>
      </c>
      <c r="C25" s="11" t="s">
        <v>36</v>
      </c>
      <c r="D25" s="10">
        <v>1</v>
      </c>
      <c r="E25" s="35">
        <f>2400*1.3</f>
        <v>3120</v>
      </c>
      <c r="F25" s="43"/>
    </row>
    <row r="26" spans="1:6" s="5" customFormat="1" ht="15">
      <c r="A26" s="22">
        <v>19</v>
      </c>
      <c r="B26" s="8" t="s">
        <v>7</v>
      </c>
      <c r="C26" s="9"/>
      <c r="D26" s="10">
        <v>1</v>
      </c>
      <c r="E26" s="35">
        <f>400*1.3</f>
        <v>520</v>
      </c>
      <c r="F26" s="43"/>
    </row>
    <row r="27" spans="1:6" s="5" customFormat="1" ht="15">
      <c r="A27" s="22">
        <v>20</v>
      </c>
      <c r="B27" s="8" t="s">
        <v>8</v>
      </c>
      <c r="C27" s="9"/>
      <c r="D27" s="10">
        <v>1</v>
      </c>
      <c r="E27" s="35">
        <f>600*1.3</f>
        <v>780</v>
      </c>
      <c r="F27" s="43"/>
    </row>
    <row r="28" spans="1:6" s="5" customFormat="1" ht="25.5">
      <c r="A28" s="22">
        <v>21</v>
      </c>
      <c r="B28" s="8" t="s">
        <v>25</v>
      </c>
      <c r="C28" s="9"/>
      <c r="D28" s="10">
        <v>1</v>
      </c>
      <c r="E28" s="35">
        <f>500*1.3</f>
        <v>650</v>
      </c>
      <c r="F28" s="43"/>
    </row>
    <row r="29" spans="1:6" s="5" customFormat="1" ht="25.5">
      <c r="A29" s="22">
        <v>22</v>
      </c>
      <c r="B29" s="8" t="s">
        <v>9</v>
      </c>
      <c r="C29" s="9"/>
      <c r="D29" s="10">
        <v>1</v>
      </c>
      <c r="E29" s="35">
        <f>600*1.3</f>
        <v>780</v>
      </c>
      <c r="F29" s="43"/>
    </row>
    <row r="30" spans="1:6" s="5" customFormat="1" ht="21" customHeight="1">
      <c r="A30" s="22">
        <v>23</v>
      </c>
      <c r="B30" s="8" t="s">
        <v>10</v>
      </c>
      <c r="C30" s="9"/>
      <c r="D30" s="10">
        <v>1</v>
      </c>
      <c r="E30" s="35">
        <f>700*1.3</f>
        <v>910</v>
      </c>
      <c r="F30" s="43"/>
    </row>
    <row r="31" spans="1:6" s="5" customFormat="1" ht="24" customHeight="1">
      <c r="A31" s="22">
        <v>24</v>
      </c>
      <c r="B31" s="8" t="s">
        <v>11</v>
      </c>
      <c r="C31" s="9"/>
      <c r="D31" s="10">
        <v>1</v>
      </c>
      <c r="E31" s="35">
        <f>400*1.3</f>
        <v>520</v>
      </c>
      <c r="F31" s="43"/>
    </row>
    <row r="32" spans="1:6" s="5" customFormat="1" ht="24.75" customHeight="1">
      <c r="A32" s="22">
        <v>25</v>
      </c>
      <c r="B32" s="8" t="s">
        <v>27</v>
      </c>
      <c r="C32" s="9"/>
      <c r="D32" s="10">
        <v>1</v>
      </c>
      <c r="E32" s="35">
        <f>1800*1.3</f>
        <v>2340</v>
      </c>
      <c r="F32" s="43"/>
    </row>
    <row r="33" spans="1:6" s="5" customFormat="1" ht="30" customHeight="1">
      <c r="A33" s="22">
        <v>26</v>
      </c>
      <c r="B33" s="8" t="s">
        <v>29</v>
      </c>
      <c r="C33" s="9"/>
      <c r="D33" s="10">
        <v>1</v>
      </c>
      <c r="E33" s="35">
        <f>800*1.3</f>
        <v>1040</v>
      </c>
      <c r="F33" s="43"/>
    </row>
    <row r="34" spans="1:6" s="5" customFormat="1" ht="38.25">
      <c r="A34" s="22">
        <v>27</v>
      </c>
      <c r="B34" s="27" t="s">
        <v>30</v>
      </c>
      <c r="C34" s="9"/>
      <c r="D34" s="10">
        <v>1</v>
      </c>
      <c r="E34" s="35">
        <f>250*1.3</f>
        <v>325</v>
      </c>
      <c r="F34" s="43"/>
    </row>
    <row r="35" spans="1:6" s="5" customFormat="1" ht="24">
      <c r="A35" s="22">
        <v>28</v>
      </c>
      <c r="B35" s="37" t="s">
        <v>34</v>
      </c>
      <c r="C35" s="36"/>
      <c r="D35" s="10">
        <v>1</v>
      </c>
      <c r="E35" s="35">
        <f>1500*1.3</f>
        <v>1950</v>
      </c>
      <c r="F35" s="43"/>
    </row>
    <row r="36" spans="1:6" s="5" customFormat="1" ht="24">
      <c r="A36" s="22">
        <v>29</v>
      </c>
      <c r="B36" s="37" t="s">
        <v>38</v>
      </c>
      <c r="C36" s="38" t="s">
        <v>39</v>
      </c>
      <c r="D36" s="10">
        <v>1</v>
      </c>
      <c r="E36" s="35">
        <f>1700*1.3</f>
        <v>2210</v>
      </c>
      <c r="F36" s="43"/>
    </row>
    <row r="37" spans="1:6" s="5" customFormat="1" ht="24">
      <c r="A37" s="22">
        <v>30</v>
      </c>
      <c r="B37" s="37" t="s">
        <v>38</v>
      </c>
      <c r="C37" s="38" t="s">
        <v>40</v>
      </c>
      <c r="D37" s="10">
        <v>1</v>
      </c>
      <c r="E37" s="35">
        <f>2400*1.3</f>
        <v>3120</v>
      </c>
      <c r="F37" s="43"/>
    </row>
    <row r="38" spans="1:6" s="5" customFormat="1" ht="24">
      <c r="A38" s="22">
        <v>31</v>
      </c>
      <c r="B38" s="37" t="s">
        <v>38</v>
      </c>
      <c r="C38" s="38" t="s">
        <v>41</v>
      </c>
      <c r="D38" s="10">
        <v>1</v>
      </c>
      <c r="E38" s="35">
        <f>3400*1.3</f>
        <v>4420</v>
      </c>
      <c r="F38" s="43"/>
    </row>
    <row r="39" spans="1:6" s="5" customFormat="1" ht="25.5">
      <c r="A39" s="22">
        <v>32</v>
      </c>
      <c r="B39" s="14" t="s">
        <v>42</v>
      </c>
      <c r="C39" s="10" t="s">
        <v>39</v>
      </c>
      <c r="D39" s="10">
        <v>1</v>
      </c>
      <c r="E39" s="35">
        <f>500*1.3</f>
        <v>650</v>
      </c>
      <c r="F39" s="43"/>
    </row>
    <row r="40" spans="1:6" s="5" customFormat="1" ht="12.75">
      <c r="A40" s="22">
        <v>33</v>
      </c>
      <c r="B40" s="8" t="s">
        <v>44</v>
      </c>
      <c r="C40" s="10" t="s">
        <v>43</v>
      </c>
      <c r="D40" s="10">
        <v>1</v>
      </c>
      <c r="E40" s="35">
        <f>700*1.3</f>
        <v>910</v>
      </c>
      <c r="F40" s="43"/>
    </row>
    <row r="41" spans="1:6" s="5" customFormat="1" ht="12.75">
      <c r="A41" s="22">
        <v>34</v>
      </c>
      <c r="B41" s="8" t="s">
        <v>45</v>
      </c>
      <c r="C41" s="10" t="s">
        <v>39</v>
      </c>
      <c r="D41" s="10">
        <v>1</v>
      </c>
      <c r="E41" s="35">
        <f>900*1.3</f>
        <v>1170</v>
      </c>
      <c r="F41" s="43"/>
    </row>
    <row r="42" spans="1:6" s="5" customFormat="1" ht="12.75">
      <c r="A42" s="22">
        <v>35</v>
      </c>
      <c r="B42" s="8" t="s">
        <v>46</v>
      </c>
      <c r="C42" s="10" t="s">
        <v>47</v>
      </c>
      <c r="D42" s="10">
        <v>1</v>
      </c>
      <c r="E42" s="35">
        <f>1100*1.3</f>
        <v>1430</v>
      </c>
      <c r="F42" s="43"/>
    </row>
    <row r="43" spans="1:6" s="5" customFormat="1" ht="12.75">
      <c r="A43" s="22">
        <v>36</v>
      </c>
      <c r="B43" s="8" t="s">
        <v>46</v>
      </c>
      <c r="C43" s="10" t="s">
        <v>48</v>
      </c>
      <c r="D43" s="10">
        <v>1</v>
      </c>
      <c r="E43" s="35">
        <f>1400*1.3</f>
        <v>1820</v>
      </c>
      <c r="F43" s="43"/>
    </row>
    <row r="44" spans="1:6" s="5" customFormat="1" ht="25.5">
      <c r="A44" s="22">
        <v>37</v>
      </c>
      <c r="B44" s="8" t="s">
        <v>33</v>
      </c>
      <c r="C44" s="9"/>
      <c r="D44" s="10">
        <v>1</v>
      </c>
      <c r="E44" s="35">
        <f>600*1.3</f>
        <v>780</v>
      </c>
      <c r="F44" s="43"/>
    </row>
    <row r="45" spans="1:6" s="5" customFormat="1" ht="127.5">
      <c r="A45" s="22">
        <v>38</v>
      </c>
      <c r="B45" s="8" t="s">
        <v>49</v>
      </c>
      <c r="C45" s="10" t="s">
        <v>50</v>
      </c>
      <c r="D45" s="31">
        <v>1</v>
      </c>
      <c r="E45" s="25">
        <f>6000*1.3</f>
        <v>7800</v>
      </c>
      <c r="F45" s="29" t="s">
        <v>32</v>
      </c>
    </row>
    <row r="46" spans="1:6" s="5" customFormat="1" ht="127.5">
      <c r="A46" s="22">
        <v>39</v>
      </c>
      <c r="B46" s="8" t="s">
        <v>51</v>
      </c>
      <c r="C46" s="10" t="s">
        <v>52</v>
      </c>
      <c r="D46" s="31">
        <v>1</v>
      </c>
      <c r="E46" s="26">
        <f>8500*1.3</f>
        <v>11050</v>
      </c>
      <c r="F46" s="29" t="s">
        <v>32</v>
      </c>
    </row>
    <row r="47" spans="1:6" s="5" customFormat="1" ht="114.75">
      <c r="A47" s="22">
        <v>40</v>
      </c>
      <c r="B47" s="8" t="s">
        <v>53</v>
      </c>
      <c r="C47" s="10" t="s">
        <v>54</v>
      </c>
      <c r="D47" s="31">
        <v>1</v>
      </c>
      <c r="E47" s="26">
        <f>11000*1.3</f>
        <v>14300</v>
      </c>
      <c r="F47" s="29" t="s">
        <v>32</v>
      </c>
    </row>
    <row r="48" spans="1:6" s="5" customFormat="1" ht="114.75">
      <c r="A48" s="22">
        <v>41</v>
      </c>
      <c r="B48" s="27" t="s">
        <v>53</v>
      </c>
      <c r="C48" s="30" t="s">
        <v>55</v>
      </c>
      <c r="D48" s="32">
        <v>1</v>
      </c>
      <c r="E48" s="28">
        <f>13000*1.3</f>
        <v>16900</v>
      </c>
      <c r="F48" s="29" t="s">
        <v>32</v>
      </c>
    </row>
    <row r="49" spans="1:6" s="5" customFormat="1" ht="12.75">
      <c r="A49" s="22">
        <v>42</v>
      </c>
      <c r="B49" s="8" t="s">
        <v>17</v>
      </c>
      <c r="C49" s="10"/>
      <c r="D49" s="10" t="s">
        <v>15</v>
      </c>
      <c r="E49" s="35">
        <f>400*1.3</f>
        <v>520</v>
      </c>
      <c r="F49" s="43"/>
    </row>
    <row r="50" spans="1:6" s="5" customFormat="1" ht="12.75">
      <c r="A50" s="22">
        <v>43</v>
      </c>
      <c r="B50" s="8" t="s">
        <v>57</v>
      </c>
      <c r="C50" s="10"/>
      <c r="D50" s="10" t="s">
        <v>15</v>
      </c>
      <c r="E50" s="35">
        <f>50*1.3</f>
        <v>65</v>
      </c>
      <c r="F50" s="48" t="s">
        <v>58</v>
      </c>
    </row>
    <row r="51" spans="1:6" s="5" customFormat="1" ht="12.75">
      <c r="A51" s="22">
        <v>44</v>
      </c>
      <c r="B51" s="27" t="s">
        <v>61</v>
      </c>
      <c r="C51" s="30"/>
      <c r="D51" s="30"/>
      <c r="E51" s="44">
        <f>500*1.3</f>
        <v>650</v>
      </c>
      <c r="F51" s="53"/>
    </row>
    <row r="52" spans="1:6" s="5" customFormat="1" ht="26.25" customHeight="1" thickBot="1">
      <c r="A52" s="22">
        <v>45</v>
      </c>
      <c r="B52" s="27" t="s">
        <v>18</v>
      </c>
      <c r="C52" s="30"/>
      <c r="D52" s="30" t="s">
        <v>16</v>
      </c>
      <c r="E52" s="44">
        <f>400*1.3</f>
        <v>520</v>
      </c>
      <c r="F52" s="45"/>
    </row>
    <row r="53" spans="1:6" s="5" customFormat="1" ht="13.5" thickBot="1">
      <c r="A53" s="51" t="s">
        <v>62</v>
      </c>
      <c r="B53" s="49"/>
      <c r="C53" s="49"/>
      <c r="D53" s="50"/>
      <c r="E53" s="47"/>
      <c r="F53" s="46"/>
    </row>
    <row r="54" spans="1:5" s="5" customFormat="1" ht="12.75">
      <c r="A54" s="7"/>
      <c r="B54" s="54"/>
      <c r="C54" s="54"/>
      <c r="D54" s="54"/>
      <c r="E54" s="54"/>
    </row>
    <row r="55" spans="1:6" s="5" customFormat="1" ht="12.75">
      <c r="A55" s="3"/>
      <c r="B55" s="24"/>
      <c r="C55" s="24"/>
      <c r="D55" s="24"/>
      <c r="E55" s="24"/>
      <c r="F55" s="2"/>
    </row>
    <row r="56" spans="1:6" s="5" customFormat="1" ht="12.75">
      <c r="A56" s="3"/>
      <c r="B56" s="24"/>
      <c r="C56" s="24"/>
      <c r="D56" s="24"/>
      <c r="E56" s="24"/>
      <c r="F56" s="2"/>
    </row>
    <row r="57" spans="1:6" s="5" customFormat="1" ht="12.75">
      <c r="A57" s="3"/>
      <c r="B57" s="24"/>
      <c r="C57" s="24"/>
      <c r="D57" s="24"/>
      <c r="E57" s="24"/>
      <c r="F57" s="2"/>
    </row>
    <row r="58" spans="1:6" s="5" customFormat="1" ht="12.75">
      <c r="A58" s="3"/>
      <c r="B58" s="24"/>
      <c r="C58" s="24"/>
      <c r="D58" s="24"/>
      <c r="E58" s="24"/>
      <c r="F58" s="2"/>
    </row>
    <row r="59" spans="1:6" s="5" customFormat="1" ht="12.75">
      <c r="A59" s="3"/>
      <c r="B59" s="24"/>
      <c r="C59" s="24"/>
      <c r="D59" s="24"/>
      <c r="E59" s="24"/>
      <c r="F59" s="2"/>
    </row>
    <row r="60" spans="1:6" s="5" customFormat="1" ht="12.75">
      <c r="A60" s="3"/>
      <c r="B60" s="24"/>
      <c r="C60" s="24"/>
      <c r="D60" s="24"/>
      <c r="E60" s="24"/>
      <c r="F60" s="2"/>
    </row>
    <row r="61" spans="1:6" s="5" customFormat="1" ht="12.75">
      <c r="A61" s="3"/>
      <c r="B61" s="24"/>
      <c r="C61" s="24"/>
      <c r="D61" s="24"/>
      <c r="E61" s="24"/>
      <c r="F61" s="2"/>
    </row>
    <row r="62" spans="1:6" s="5" customFormat="1" ht="12.75">
      <c r="A62" s="3"/>
      <c r="B62" s="24"/>
      <c r="C62" s="24"/>
      <c r="D62" s="24"/>
      <c r="E62" s="24"/>
      <c r="F62" s="2"/>
    </row>
    <row r="63" spans="1:6" s="5" customFormat="1" ht="12.75">
      <c r="A63" s="3"/>
      <c r="B63" s="24"/>
      <c r="C63" s="2"/>
      <c r="D63" s="2"/>
      <c r="E63" s="2"/>
      <c r="F63" s="2"/>
    </row>
    <row r="64" spans="1:6" s="5" customFormat="1" ht="124.5" customHeight="1">
      <c r="A64" s="3"/>
      <c r="B64" s="2"/>
      <c r="C64" s="2"/>
      <c r="D64" s="2"/>
      <c r="E64" s="2"/>
      <c r="F64" s="2"/>
    </row>
    <row r="65" spans="1:6" s="5" customFormat="1" ht="126.75" customHeight="1">
      <c r="A65" s="3"/>
      <c r="B65" s="2"/>
      <c r="C65" s="2"/>
      <c r="D65" s="2"/>
      <c r="E65" s="2"/>
      <c r="F65" s="2"/>
    </row>
    <row r="66" spans="1:6" s="5" customFormat="1" ht="126" customHeight="1">
      <c r="A66" s="3"/>
      <c r="B66" s="2"/>
      <c r="C66" s="2"/>
      <c r="D66" s="2"/>
      <c r="E66" s="2"/>
      <c r="F66" s="2"/>
    </row>
    <row r="67" spans="1:6" s="5" customFormat="1" ht="126.75" customHeight="1">
      <c r="A67" s="3"/>
      <c r="B67" s="2"/>
      <c r="C67" s="2"/>
      <c r="D67" s="2"/>
      <c r="E67" s="2"/>
      <c r="F67" s="2"/>
    </row>
    <row r="68" spans="1:6" s="5" customFormat="1" ht="12.75">
      <c r="A68" s="3"/>
      <c r="B68" s="2"/>
      <c r="C68" s="2"/>
      <c r="D68" s="2"/>
      <c r="E68" s="2"/>
      <c r="F68" s="2"/>
    </row>
    <row r="69" spans="1:6" s="5" customFormat="1" ht="12.75">
      <c r="A69" s="3"/>
      <c r="B69" s="2"/>
      <c r="C69" s="2"/>
      <c r="D69" s="2"/>
      <c r="E69" s="2"/>
      <c r="F69" s="2"/>
    </row>
    <row r="70" spans="1:6" s="5" customFormat="1" ht="15.75" customHeight="1">
      <c r="A70" s="3"/>
      <c r="B70" s="2"/>
      <c r="C70" s="2"/>
      <c r="D70" s="2"/>
      <c r="E70" s="2"/>
      <c r="F70" s="2"/>
    </row>
    <row r="71" spans="1:6" s="5" customFormat="1" ht="12.75">
      <c r="A71" s="3"/>
      <c r="B71" s="2"/>
      <c r="C71" s="2"/>
      <c r="D71" s="2"/>
      <c r="E71" s="2"/>
      <c r="F71" s="2"/>
    </row>
    <row r="72" spans="1:6" s="5" customFormat="1" ht="12.75">
      <c r="A72" s="3"/>
      <c r="B72" s="2"/>
      <c r="C72" s="2"/>
      <c r="D72" s="2"/>
      <c r="E72" s="2"/>
      <c r="F72" s="2"/>
    </row>
  </sheetData>
  <sheetProtection/>
  <mergeCells count="5">
    <mergeCell ref="B54:E54"/>
    <mergeCell ref="A6:F6"/>
    <mergeCell ref="A2:F2"/>
    <mergeCell ref="B1:F1"/>
    <mergeCell ref="E3:F3"/>
  </mergeCells>
  <printOptions/>
  <pageMargins left="0.16" right="0.1968503937007874" top="0.27" bottom="0.1968503937007874" header="0.18" footer="0.28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Субботина Ольга Петровна</dc:creator>
  <cp:keywords/>
  <dc:description/>
  <cp:lastModifiedBy>KATYAS</cp:lastModifiedBy>
  <cp:lastPrinted>2021-06-23T07:45:14Z</cp:lastPrinted>
  <dcterms:created xsi:type="dcterms:W3CDTF">2014-04-22T10:35:08Z</dcterms:created>
  <dcterms:modified xsi:type="dcterms:W3CDTF">2022-01-12T11:20:41Z</dcterms:modified>
  <cp:category/>
  <cp:version/>
  <cp:contentType/>
  <cp:contentStatus/>
</cp:coreProperties>
</file>